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27" documentId="13_ncr:1_{89B13235-BD07-42A7-A546-A65885726D5C}" xr6:coauthVersionLast="47" xr6:coauthVersionMax="47" xr10:uidLastSave="{5016C418-D479-4729-A588-6CE3759DA3C3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18" i="1" s="1"/>
  <c r="B18" i="1"/>
  <c r="B17" i="1"/>
  <c r="E17" i="1"/>
  <c r="B16" i="1"/>
  <c r="C15" i="1"/>
  <c r="B15" i="1"/>
  <c r="E15" i="1" s="1"/>
  <c r="C13" i="1"/>
  <c r="B13" i="1"/>
  <c r="C12" i="1"/>
  <c r="B12" i="1"/>
  <c r="C21" i="1"/>
  <c r="E20" i="1"/>
  <c r="E19" i="1"/>
  <c r="E16" i="1"/>
  <c r="E14" i="1"/>
  <c r="E13" i="1"/>
  <c r="E12" i="1"/>
  <c r="E11" i="1"/>
  <c r="E10" i="1"/>
  <c r="E9" i="1"/>
  <c r="D21" i="1"/>
  <c r="B21" i="1"/>
  <c r="E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tc={F882D061-16A7-4159-83EA-1A083E9CEA65}</author>
    <author>tc={13C930D7-4039-4F8D-833B-9AC563A7D37A}</author>
    <author>tc={9972F1F8-41B0-48A2-8F33-3FB5BF67AC6A}</author>
    <author>tc={AC80CD89-C699-4FAB-AAF1-6054BFE645B6}</author>
    <author>tc={EB5CC616-4D56-4BBA-8BE4-3E5A38F461B7}</author>
    <author>tc={C1FB5D0D-E9AF-46E1-8F81-BAE11A96BDB8}</author>
    <author>tc={C873861E-1B01-4D62-B6B8-8D8E7DF1D004}</author>
  </authors>
  <commentList>
    <comment ref="B12" authorId="0" shapeId="0" xr:uid="{F882D061-16A7-4159-83EA-1A083E9CEA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R$ 701.535,48</t>
      </text>
    </comment>
    <comment ref="B13" authorId="1" shapeId="0" xr:uid="{13C930D7-4039-4F8D-833B-9AC563A7D37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R$ 701.535,48</t>
      </text>
    </comment>
    <comment ref="B14" authorId="2" shapeId="0" xr:uid="{9972F1F8-41B0-48A2-8F33-3FB5BF67AC6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R$ 698.454,06
</t>
      </text>
    </comment>
    <comment ref="B15" authorId="3" shapeId="0" xr:uid="{AC80CD89-C699-4FAB-AAF1-6054BFE645B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R$ 678.764,78
TA 03/2025 - R$ 652.046,04</t>
      </text>
    </comment>
    <comment ref="B16" authorId="4" shapeId="0" xr:uid="{EB5CC616-4D56-4BBA-8BE4-3E5A38F461B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R$ 671.383,80
TA 03/2025 - R$ 2.713.287,41
</t>
      </text>
    </comment>
    <comment ref="B17" authorId="5" shapeId="0" xr:uid="{C1FB5D0D-E9AF-46E1-8F81-BAE11A96BDB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02/2025 - R$ 650.242,81
TA 03/2025 - R$ 2.713.287,41
</t>
      </text>
    </comment>
    <comment ref="B18" authorId="6" shapeId="0" xr:uid="{C873861E-1B01-4D62-B6B8-8D8E7DF1D00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TA 03/2025 - R$ 2.713.287,41
</t>
      </text>
    </comment>
  </commentList>
</comments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<sst xmlns="http://schemas.openxmlformats.org/spreadsheetml/2006/main" count="20" uniqueCount="20">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</sst>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rika Marcondes Galembeck" id="{08554C01-4261-4EE2-B8E9-F353ACD25344}" userId="S::erika.galembeck@hrs.spdm.org.br::20b4d60f-94bc-4024-a8df-06b8a10cedde" providerId="AD"/>
  <person displayName="Elisangela da Silva Schmidt" id="{505C5C35-D2C0-49BA-BB7C-F3FFF4096923}" userId="S::elisangela.schmidt@hrs.spdm.org.br::0eb24d40-2d59-4f70-835e-0978208e3f0c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5-05-12T19:24:37.96" personId="{08554C01-4261-4EE2-B8E9-F353ACD25344}" id="{F882D061-16A7-4159-83EA-1A083E9CEA65}">
    <text>TA 02/2025 - R$ 701.535,48</text>
  </threadedComment>
  <threadedComment ref="B13" dT="2025-05-12T19:24:37.96" personId="{08554C01-4261-4EE2-B8E9-F353ACD25344}" id="{13C930D7-4039-4F8D-833B-9AC563A7D37A}">
    <text>TA 02/2025 - R$ 701.535,48</text>
  </threadedComment>
  <threadedComment ref="B14" dT="2025-07-11T13:42:18.53" personId="{505C5C35-D2C0-49BA-BB7C-F3FFF4096923}" id="{9972F1F8-41B0-48A2-8F33-3FB5BF67AC6A}">
    <text xml:space="preserve">TA 02/2025 - R$ 698.454,06
</text>
  </threadedComment>
  <threadedComment ref="B15" dT="2025-08-14T17:41:07.99" personId="{08554C01-4261-4EE2-B8E9-F353ACD25344}" id="{AC80CD89-C699-4FAB-AAF1-6054BFE645B6}">
    <text>TA 02/2025 - R$ 678.764,78
TA 03/2025 - R$ 652.046,04</text>
  </threadedComment>
  <threadedComment ref="B16" dT="2025-09-16T13:37:12.96" personId="{08554C01-4261-4EE2-B8E9-F353ACD25344}" id="{EB5CC616-4D56-4BBA-8BE4-3E5A38F461B7}">
    <text xml:space="preserve">TA 02/2025 - R$ 671.383,80
TA 03/2025 - R$ 2.713.287,41
</text>
  </threadedComment>
  <threadedComment ref="B17" dT="2025-09-16T13:37:12.96" personId="{08554C01-4261-4EE2-B8E9-F353ACD25344}" id="{C1FB5D0D-E9AF-46E1-8F81-BAE11A96BDB8}">
    <text xml:space="preserve">TA 02/2025 - R$ 650.242,81
TA 03/2025 - R$ 2.713.287,41
</text>
  </threadedComment>
  <threadedComment ref="B18" dT="2025-09-16T13:37:12.96" personId="{08554C01-4261-4EE2-B8E9-F353ACD25344}" id="{C873861E-1B01-4D62-B6B8-8D8E7DF1D004}">
    <text xml:space="preserve">TA 03/2025 - R$ 2.713.287,41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2025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v>12067539</v>
      </c>
      <c r="C9" s="4">
        <v>12067539</v>
      </c>
      <c r="D9" s="4">
        <v>0</v>
      </c>
      <c r="E9" s="4">
        <f t="shared" ref="E9:E14" si="0">B9-C9-D9</f>
        <v>0</v>
      </c>
    </row>
    <row r="10" spans="1:5" x14ac:dyDescent="0.25">
      <c r="A10" s="1" t="s">
        <v>7</v>
      </c>
      <c r="B10" s="4">
        <v>12067539</v>
      </c>
      <c r="C10" s="4">
        <v>12067539</v>
      </c>
      <c r="D10" s="4">
        <v>0</v>
      </c>
      <c r="E10" s="4">
        <f t="shared" si="0"/>
        <v>0</v>
      </c>
    </row>
    <row r="11" spans="1:5" x14ac:dyDescent="0.25">
      <c r="A11" s="1" t="s">
        <v>8</v>
      </c>
      <c r="B11" s="4">
        <v>12067539</v>
      </c>
      <c r="C11" s="4">
        <v>12067539</v>
      </c>
      <c r="D11" s="4">
        <v>0</v>
      </c>
      <c r="E11" s="4">
        <f t="shared" si="0"/>
        <v>0</v>
      </c>
    </row>
    <row r="12" spans="1:5" x14ac:dyDescent="0.25">
      <c r="A12" s="1" t="s">
        <v>9</v>
      </c>
      <c r="B12" s="4">
        <f>12067539+701535.48</f>
        <v>12769074.48</v>
      </c>
      <c r="C12" s="4">
        <f>12067539+701535.48</f>
        <v>12769074.48</v>
      </c>
      <c r="D12" s="4">
        <v>0</v>
      </c>
      <c r="E12" s="4">
        <f t="shared" si="0"/>
        <v>0</v>
      </c>
    </row>
    <row r="13" spans="1:5" x14ac:dyDescent="0.25">
      <c r="A13" s="1" t="s">
        <v>10</v>
      </c>
      <c r="B13" s="4">
        <f>12067539+701535.48</f>
        <v>12769074.48</v>
      </c>
      <c r="C13" s="4">
        <f>12067539+701535.48</f>
        <v>12769074.48</v>
      </c>
      <c r="D13" s="4">
        <v>0</v>
      </c>
      <c r="E13" s="4">
        <f t="shared" si="0"/>
        <v>0</v>
      </c>
    </row>
    <row r="14" spans="1:5" x14ac:dyDescent="0.25">
      <c r="A14" s="1" t="s">
        <v>11</v>
      </c>
      <c r="B14" s="4">
        <v>12765993.060000001</v>
      </c>
      <c r="C14" s="4">
        <v>12765993.060000001</v>
      </c>
      <c r="D14" s="4">
        <v>0</v>
      </c>
      <c r="E14" s="4">
        <f t="shared" si="0"/>
        <v>0</v>
      </c>
    </row>
    <row r="15" spans="1:5" x14ac:dyDescent="0.25">
      <c r="A15" s="1" t="s">
        <v>12</v>
      </c>
      <c r="B15" s="4">
        <f>12067539+678764.78+652046.04</f>
        <v>13398349.82</v>
      </c>
      <c r="C15" s="4">
        <f>12067539+678764.78+652046.04</f>
        <v>13398349.82</v>
      </c>
      <c r="D15" s="4">
        <v>0</v>
      </c>
      <c r="E15" s="4">
        <f t="shared" ref="E15:E20" si="1">B15-C15-D15</f>
        <v>0</v>
      </c>
    </row>
    <row r="16" spans="1:5" x14ac:dyDescent="0.25">
      <c r="A16" s="1" t="s">
        <v>13</v>
      </c>
      <c r="B16" s="4">
        <f>12067539+623323.54+48060.26+2713287.41</f>
        <v>15452210.209999999</v>
      </c>
      <c r="C16" s="4">
        <v>15452210.210000001</v>
      </c>
      <c r="D16" s="4">
        <v>0</v>
      </c>
      <c r="E16" s="4">
        <f t="shared" si="1"/>
        <v>-1.862645149230957E-9</v>
      </c>
    </row>
    <row r="17" spans="1:7" x14ac:dyDescent="0.25">
      <c r="A17" s="1" t="s">
        <v>14</v>
      </c>
      <c r="B17" s="4">
        <f>12067539+623323.54+26919.27+2713287.41</f>
        <v>15431069.219999999</v>
      </c>
      <c r="C17" s="4">
        <v>15431069.219999999</v>
      </c>
      <c r="D17" s="4">
        <v>0</v>
      </c>
      <c r="E17" s="4">
        <f t="shared" si="1"/>
        <v>0</v>
      </c>
    </row>
    <row r="18" spans="1:7" x14ac:dyDescent="0.25">
      <c r="A18" s="1" t="s">
        <v>15</v>
      </c>
      <c r="B18" s="4">
        <f>12067539+2713287.41</f>
        <v>14780826.41</v>
      </c>
      <c r="C18" s="4">
        <f>12067539+2713287.41</f>
        <v>14780826.41</v>
      </c>
      <c r="D18" s="4">
        <v>0</v>
      </c>
      <c r="E18" s="4">
        <f t="shared" si="1"/>
        <v>0</v>
      </c>
      <c r="F18" s="7"/>
    </row>
    <row r="19" spans="1:7" x14ac:dyDescent="0.25">
      <c r="A19" s="1" t="s">
        <v>16</v>
      </c>
      <c r="B19" s="4"/>
      <c r="C19" s="4"/>
      <c r="D19" s="4"/>
      <c r="E19" s="4">
        <f t="shared" si="1"/>
        <v>0</v>
      </c>
    </row>
    <row r="20" spans="1:7" x14ac:dyDescent="0.25">
      <c r="A20" s="1" t="s">
        <v>17</v>
      </c>
      <c r="B20" s="4"/>
      <c r="C20" s="4"/>
      <c r="D20" s="4"/>
      <c r="E20" s="4">
        <f t="shared" si="1"/>
        <v>0</v>
      </c>
    </row>
    <row r="21" spans="1:7" x14ac:dyDescent="0.25">
      <c r="A21" s="9" t="s">
        <v>18</v>
      </c>
      <c r="B21" s="10">
        <f>SUM(B9:B20)</f>
        <v>133569214.67999999</v>
      </c>
      <c r="C21" s="10">
        <f>SUM(C9:C20)</f>
        <v>133569214.68000001</v>
      </c>
      <c r="D21" s="10">
        <f>SUM(D9:D20)</f>
        <v>0</v>
      </c>
      <c r="E21" s="4">
        <f>SUM(E9:E20)</f>
        <v>-1.862645149230957E-9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2253D-1BD7-4E42-A0C2-55366A996C9F}">
  <ds:schemaRefs>
    <ds:schemaRef ds:uri="314e49cd-5d6f-44fe-82b2-6d1fa207c94a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c5dc9a3f-1599-429c-88e9-fa4d126f585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2025-11-13T16:22:06Z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